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https://d.docs.live.net/dfc7a5de2f47a6b0/1 FPC new/Finance/2026-7/"/>
    </mc:Choice>
  </mc:AlternateContent>
  <xr:revisionPtr revIDLastSave="6" documentId="8_{2D4C47D6-41FE-4113-8C2B-2A54BE63BA10}" xr6:coauthVersionLast="47" xr6:coauthVersionMax="47" xr10:uidLastSave="{5A9F2FD3-A149-48F7-AB8E-D44D40854605}"/>
  <bookViews>
    <workbookView xWindow="-108" yWindow="-108" windowWidth="23256" windowHeight="12456" xr2:uid="{6DCF8E1D-8D7B-433D-9921-71CFFAB51C67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8" i="1" l="1"/>
  <c r="F92" i="1"/>
  <c r="C92" i="1"/>
  <c r="F80" i="1"/>
  <c r="G80" i="1"/>
  <c r="D63" i="1"/>
  <c r="F63" i="1"/>
  <c r="G63" i="1"/>
  <c r="I63" i="1"/>
  <c r="C63" i="1"/>
  <c r="F57" i="1"/>
  <c r="G57" i="1"/>
  <c r="I57" i="1"/>
  <c r="C57" i="1"/>
  <c r="F51" i="1"/>
  <c r="G51" i="1"/>
  <c r="I51" i="1"/>
  <c r="F28" i="1"/>
  <c r="G28" i="1"/>
  <c r="F9" i="1"/>
  <c r="G9" i="1"/>
  <c r="I9" i="1"/>
  <c r="C9" i="1"/>
  <c r="G65" i="1" l="1"/>
  <c r="F65" i="1"/>
  <c r="I65" i="1"/>
  <c r="I80" i="1" l="1"/>
  <c r="D77" i="1"/>
  <c r="I83" i="1" l="1"/>
  <c r="D76" i="1"/>
  <c r="D74" i="1"/>
  <c r="D80" i="1" s="1"/>
  <c r="C74" i="1"/>
  <c r="C80" i="1" s="1"/>
  <c r="D23" i="1"/>
  <c r="D55" i="1"/>
  <c r="D57" i="1" s="1"/>
  <c r="D21" i="1"/>
  <c r="C21" i="1"/>
  <c r="D38" i="1"/>
  <c r="C38" i="1"/>
  <c r="C51" i="1" s="1"/>
  <c r="C22" i="1"/>
  <c r="D49" i="1"/>
  <c r="D9" i="1"/>
  <c r="D51" i="1" l="1"/>
  <c r="C28" i="1"/>
  <c r="C65" i="1" s="1"/>
  <c r="D28" i="1"/>
  <c r="D65" i="1" l="1"/>
</calcChain>
</file>

<file path=xl/sharedStrings.xml><?xml version="1.0" encoding="utf-8"?>
<sst xmlns="http://schemas.openxmlformats.org/spreadsheetml/2006/main" count="149" uniqueCount="111">
  <si>
    <t>2024/25</t>
  </si>
  <si>
    <t>2025/26</t>
  </si>
  <si>
    <t>Details</t>
  </si>
  <si>
    <t>Bank Charges</t>
  </si>
  <si>
    <t>Communications</t>
  </si>
  <si>
    <t>Contingency</t>
  </si>
  <si>
    <t>Defibrillator</t>
  </si>
  <si>
    <t>Elections</t>
  </si>
  <si>
    <t xml:space="preserve">Grass Cutting   </t>
  </si>
  <si>
    <t>grass cutting church</t>
  </si>
  <si>
    <t>Insurance</t>
  </si>
  <si>
    <t>Legal/Consultancy</t>
  </si>
  <si>
    <t>Recreation Field</t>
  </si>
  <si>
    <t>S137</t>
  </si>
  <si>
    <t>Streelights Electricity</t>
  </si>
  <si>
    <t>Streetlights Maint.</t>
  </si>
  <si>
    <t>Training</t>
  </si>
  <si>
    <t>Village Hall</t>
  </si>
  <si>
    <t>Village Maintenance</t>
  </si>
  <si>
    <t>White Gates</t>
  </si>
  <si>
    <t>Bank Interest</t>
  </si>
  <si>
    <t>Grants</t>
  </si>
  <si>
    <t>Precept</t>
  </si>
  <si>
    <t>Recycling</t>
  </si>
  <si>
    <t>Actual to 31.03.25</t>
  </si>
  <si>
    <t xml:space="preserve"> </t>
  </si>
  <si>
    <t>Forecast to 31.03.2026</t>
  </si>
  <si>
    <t>2026/27</t>
  </si>
  <si>
    <t>Budget</t>
  </si>
  <si>
    <t>BUDGET 2026/27</t>
  </si>
  <si>
    <t>Notes</t>
  </si>
  <si>
    <t>Administration</t>
  </si>
  <si>
    <t>Open Spaces</t>
  </si>
  <si>
    <t>Grants &amp; Donations</t>
  </si>
  <si>
    <t xml:space="preserve">Other </t>
  </si>
  <si>
    <t>unplanned expenditure</t>
  </si>
  <si>
    <t>Reserve build</t>
  </si>
  <si>
    <t>Staff Costs</t>
  </si>
  <si>
    <t>Gov.uk domain</t>
  </si>
  <si>
    <t>Membership (NPTS &amp; SLCC)</t>
  </si>
  <si>
    <t>Data Protection (ICO)</t>
  </si>
  <si>
    <t>Information Tech (MS365 &amp; AV)</t>
  </si>
  <si>
    <t>Website  (Wix)</t>
  </si>
  <si>
    <t>TOTAL PAYMENTS</t>
  </si>
  <si>
    <t>Streetlights replacement</t>
  </si>
  <si>
    <t>Existing asset maintenance</t>
  </si>
  <si>
    <t>Office/Admin (incl WFH allow)</t>
  </si>
  <si>
    <t>Meeting room hire</t>
  </si>
  <si>
    <t>6 meetings</t>
  </si>
  <si>
    <t>3% increase</t>
  </si>
  <si>
    <t>replacement of brackets as agreed Sept 2025</t>
  </si>
  <si>
    <t>Streetlights (other)</t>
  </si>
  <si>
    <t>Treeworks &amp; surveys</t>
  </si>
  <si>
    <t>Income sub total</t>
  </si>
  <si>
    <t>PAYMENTS</t>
  </si>
  <si>
    <t>RECEIPTS</t>
  </si>
  <si>
    <t>£6 pm</t>
  </si>
  <si>
    <t>mobile phone SIM</t>
  </si>
  <si>
    <t>WFH allowance, mileage, paper, ink</t>
  </si>
  <si>
    <t>Play equipment maintenance</t>
  </si>
  <si>
    <t xml:space="preserve">poppy wreaths </t>
  </si>
  <si>
    <t>community grants</t>
  </si>
  <si>
    <t>amount required to balance payments 2026-27</t>
  </si>
  <si>
    <t>Clerk Salary (incl PAYE)</t>
  </si>
  <si>
    <t>Draft Budget 2026-27 - NET VAT</t>
  </si>
  <si>
    <t>Sub total (Staffing)</t>
  </si>
  <si>
    <t>Sub total (Admin)</t>
  </si>
  <si>
    <t>Sub total (Open Spaces)</t>
  </si>
  <si>
    <t>Sub total (Grants &amp; Donations)</t>
  </si>
  <si>
    <t>Sub total (Other)</t>
  </si>
  <si>
    <t>see  notes below</t>
  </si>
  <si>
    <t>Tree risk assessment</t>
  </si>
  <si>
    <t>Earmarked reserves</t>
  </si>
  <si>
    <t>Streetlight replacement</t>
  </si>
  <si>
    <t>due Dec 2026</t>
  </si>
  <si>
    <t>01.04.2025</t>
  </si>
  <si>
    <t>streetlight replacement</t>
  </si>
  <si>
    <t>Cash in hand</t>
  </si>
  <si>
    <t>General Reserve</t>
  </si>
  <si>
    <t>Notes on reserves</t>
  </si>
  <si>
    <t>Rebuilding the general reserve over the next few years is</t>
  </si>
  <si>
    <t xml:space="preserve">strongly recommended </t>
  </si>
  <si>
    <t xml:space="preserve">Charity donations from Recreation Ground &amp; HWS </t>
  </si>
  <si>
    <t xml:space="preserve">The charities would need to consider if they are able to </t>
  </si>
  <si>
    <t>Precept and  Band D equivalent</t>
  </si>
  <si>
    <r>
      <rPr>
        <b/>
        <i/>
        <sz val="11"/>
        <color theme="1"/>
        <rFont val="Aptos Narrow"/>
        <family val="2"/>
        <scheme val="minor"/>
      </rPr>
      <t xml:space="preserve">Precept 2025-26  </t>
    </r>
    <r>
      <rPr>
        <i/>
        <sz val="11"/>
        <color theme="1"/>
        <rFont val="Aptos Narrow"/>
        <family val="2"/>
        <scheme val="minor"/>
      </rPr>
      <t xml:space="preserve">£11462/158.9   = </t>
    </r>
    <r>
      <rPr>
        <b/>
        <i/>
        <sz val="11"/>
        <color theme="1"/>
        <rFont val="Aptos Narrow"/>
        <family val="2"/>
        <scheme val="minor"/>
      </rPr>
      <t>£72.13 per house Band D equiv</t>
    </r>
  </si>
  <si>
    <t>MS Office  standalone business licence</t>
  </si>
  <si>
    <t>Membership (CAN)</t>
  </si>
  <si>
    <t>Community Action Norfolk - charities advice</t>
  </si>
  <si>
    <t>Audits</t>
  </si>
  <si>
    <t>31.03.2026</t>
  </si>
  <si>
    <t>estimated</t>
  </si>
  <si>
    <t>recommend:</t>
  </si>
  <si>
    <t>disperse</t>
  </si>
  <si>
    <t>est. forecast</t>
  </si>
  <si>
    <t>Est. figure.  Accurate quote from Treelink requested</t>
  </si>
  <si>
    <t>general reserve is below the recommended levels of  holding 3-12 months</t>
  </si>
  <si>
    <t>expenditure (recommendation is closer to 12 months for a council this size)</t>
  </si>
  <si>
    <t>based on current hours and pay scale, assumes 3% increase, incl E'er NI</t>
  </si>
  <si>
    <t>Internal plus external audit</t>
  </si>
  <si>
    <t xml:space="preserve">make these donations.  </t>
  </si>
  <si>
    <t>plus 10% reduced insurer market</t>
  </si>
  <si>
    <t>conveyancing costs Rec Ground land</t>
  </si>
  <si>
    <t>NPTS £200 / SLCC £120</t>
  </si>
  <si>
    <t>Battery &amp; pads Feb 2027</t>
  </si>
  <si>
    <t>steel column structural survey</t>
  </si>
  <si>
    <t>Tax base 158.3 2026-27</t>
  </si>
  <si>
    <r>
      <rPr>
        <b/>
        <i/>
        <sz val="11"/>
        <color theme="1"/>
        <rFont val="Aptos Narrow"/>
        <family val="2"/>
        <scheme val="minor"/>
      </rPr>
      <t>Draft Precept 2026-27</t>
    </r>
    <r>
      <rPr>
        <i/>
        <sz val="11"/>
        <color theme="1"/>
        <rFont val="Aptos Narrow"/>
        <family val="2"/>
        <scheme val="minor"/>
      </rPr>
      <t xml:space="preserve"> £26932/158.3= </t>
    </r>
    <r>
      <rPr>
        <b/>
        <i/>
        <sz val="11"/>
        <color theme="1"/>
        <rFont val="Aptos Narrow"/>
        <family val="2"/>
        <scheme val="minor"/>
      </rPr>
      <t>£170.13 pa per house Band D equiv</t>
    </r>
  </si>
  <si>
    <t>This is an increase of £98.00 for a Band D property for 2026/7 or £1.88/week.</t>
  </si>
  <si>
    <t>village hall</t>
  </si>
  <si>
    <t>donation of recycling credits.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</si>
</sst>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#,##0.00_ ;[Red]\-#,##0.00\ "/>
  </numFmts>
  <fonts count="1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b/>
      <u/>
      <sz val="1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u/>
      <sz val="11"/>
      <color rgb="FFFF0000"/>
      <name val="Aptos Narrow"/>
      <family val="2"/>
      <scheme val="minor"/>
    </font>
    <font>
      <u/>
      <sz val="11"/>
      <color theme="1"/>
      <name val="Aptos Narrow"/>
      <family val="2"/>
      <scheme val="minor"/>
    </font>
    <font>
      <i/>
      <sz val="1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b/>
      <i/>
      <sz val="11"/>
      <name val="Aptos Narrow"/>
      <family val="2"/>
      <scheme val="minor"/>
    </font>
    <font>
      <b/>
      <i/>
      <u/>
      <sz val="1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67">
    <xf numFmtId="0" fontId="0" fillId="0" borderId="0" xfId="0"/>
    <xf numFmtId="164" fontId="6" fillId="0" borderId="0" xfId="0" applyNumberFormat="1" applyFont="1"/>
    <xf numFmtId="44" fontId="6" fillId="0" borderId="0" xfId="2" applyNumberFormat="1" applyFont="1" applyFill="1" applyBorder="1"/>
    <xf numFmtId="164" fontId="0" fillId="0" borderId="0" xfId="0" applyNumberFormat="1" applyAlignment="1">
      <alignment horizontal="center"/>
    </xf>
    <xf numFmtId="164" fontId="5" fillId="0" borderId="0" xfId="0" applyNumberFormat="1" applyFont="1" applyAlignment="1">
      <alignment horizontal="right"/>
    </xf>
    <xf numFmtId="44" fontId="3" fillId="0" borderId="0" xfId="2" applyNumberFormat="1" applyFont="1" applyFill="1" applyBorder="1"/>
    <xf numFmtId="44" fontId="5" fillId="0" borderId="0" xfId="0" applyNumberFormat="1" applyFont="1" applyAlignment="1">
      <alignment horizontal="right"/>
    </xf>
    <xf numFmtId="44" fontId="6" fillId="0" borderId="0" xfId="1" applyNumberFormat="1" applyFont="1" applyFill="1" applyBorder="1"/>
    <xf numFmtId="164" fontId="4" fillId="0" borderId="0" xfId="0" applyNumberFormat="1" applyFont="1" applyAlignment="1">
      <alignment horizontal="left"/>
    </xf>
    <xf numFmtId="44" fontId="5" fillId="0" borderId="0" xfId="2" applyNumberFormat="1" applyFont="1" applyFill="1" applyBorder="1"/>
    <xf numFmtId="164" fontId="5" fillId="0" borderId="0" xfId="0" applyNumberFormat="1" applyFont="1"/>
    <xf numFmtId="44" fontId="8" fillId="0" borderId="0" xfId="2" applyNumberFormat="1" applyFont="1" applyFill="1" applyBorder="1"/>
    <xf numFmtId="164" fontId="6" fillId="0" borderId="0" xfId="0" applyNumberFormat="1" applyFont="1" applyAlignment="1">
      <alignment horizontal="right"/>
    </xf>
    <xf numFmtId="44" fontId="6" fillId="0" borderId="0" xfId="0" applyNumberFormat="1" applyFont="1" applyAlignment="1">
      <alignment horizontal="right"/>
    </xf>
    <xf numFmtId="10" fontId="6" fillId="0" borderId="0" xfId="0" applyNumberFormat="1" applyFont="1"/>
    <xf numFmtId="44" fontId="3" fillId="0" borderId="0" xfId="0" applyNumberFormat="1" applyFont="1"/>
    <xf numFmtId="44" fontId="0" fillId="0" borderId="0" xfId="0" applyNumberFormat="1"/>
    <xf numFmtId="0" fontId="2" fillId="2" borderId="0" xfId="0" applyFont="1" applyFill="1"/>
    <xf numFmtId="44" fontId="6" fillId="0" borderId="0" xfId="0" applyNumberFormat="1" applyFont="1"/>
    <xf numFmtId="44" fontId="5" fillId="0" borderId="0" xfId="0" applyNumberFormat="1" applyFont="1" applyAlignment="1">
      <alignment wrapText="1"/>
    </xf>
    <xf numFmtId="0" fontId="4" fillId="0" borderId="0" xfId="0" applyFont="1"/>
    <xf numFmtId="164" fontId="7" fillId="0" borderId="0" xfId="0" applyNumberFormat="1" applyFont="1"/>
    <xf numFmtId="44" fontId="9" fillId="0" borderId="0" xfId="0" applyNumberFormat="1" applyFont="1" applyAlignment="1">
      <alignment wrapText="1"/>
    </xf>
    <xf numFmtId="44" fontId="7" fillId="0" borderId="0" xfId="0" applyNumberFormat="1" applyFont="1" applyAlignment="1">
      <alignment wrapText="1"/>
    </xf>
    <xf numFmtId="0" fontId="10" fillId="0" borderId="0" xfId="0" applyFont="1"/>
    <xf numFmtId="164" fontId="0" fillId="0" borderId="0" xfId="0" applyNumberFormat="1"/>
    <xf numFmtId="164" fontId="4" fillId="0" borderId="0" xfId="0" applyNumberFormat="1" applyFont="1"/>
    <xf numFmtId="44" fontId="4" fillId="0" borderId="0" xfId="0" applyNumberFormat="1" applyFont="1"/>
    <xf numFmtId="164" fontId="6" fillId="0" borderId="0" xfId="0" applyNumberFormat="1" applyFont="1" applyAlignment="1">
      <alignment horizontal="left"/>
    </xf>
    <xf numFmtId="44" fontId="5" fillId="0" borderId="0" xfId="0" applyNumberFormat="1" applyFont="1"/>
    <xf numFmtId="164" fontId="5" fillId="0" borderId="0" xfId="0" applyNumberFormat="1" applyFont="1" applyAlignment="1">
      <alignment horizontal="left"/>
    </xf>
    <xf numFmtId="164" fontId="7" fillId="0" borderId="0" xfId="0" applyNumberFormat="1" applyFont="1" applyAlignment="1">
      <alignment horizontal="right"/>
    </xf>
    <xf numFmtId="44" fontId="7" fillId="0" borderId="0" xfId="0" applyNumberFormat="1" applyFont="1" applyAlignment="1">
      <alignment horizontal="right"/>
    </xf>
    <xf numFmtId="44" fontId="11" fillId="0" borderId="0" xfId="1" applyNumberFormat="1" applyFont="1" applyBorder="1" applyAlignment="1">
      <alignment horizontal="right"/>
    </xf>
    <xf numFmtId="164" fontId="0" fillId="0" borderId="0" xfId="0" applyNumberFormat="1" applyAlignment="1">
      <alignment horizontal="left"/>
    </xf>
    <xf numFmtId="0" fontId="12" fillId="0" borderId="0" xfId="0" applyFont="1"/>
    <xf numFmtId="0" fontId="13" fillId="0" borderId="0" xfId="0" applyFont="1" applyAlignment="1">
      <alignment horizontal="center"/>
    </xf>
    <xf numFmtId="44" fontId="5" fillId="4" borderId="0" xfId="0" applyNumberFormat="1" applyFont="1" applyFill="1" applyAlignment="1">
      <alignment wrapText="1"/>
    </xf>
    <xf numFmtId="0" fontId="4" fillId="4" borderId="0" xfId="0" applyFont="1" applyFill="1"/>
    <xf numFmtId="0" fontId="0" fillId="4" borderId="0" xfId="0" applyFill="1"/>
    <xf numFmtId="44" fontId="0" fillId="4" borderId="0" xfId="0" applyNumberFormat="1" applyFill="1"/>
    <xf numFmtId="44" fontId="10" fillId="4" borderId="0" xfId="0" applyNumberFormat="1" applyFont="1" applyFill="1"/>
    <xf numFmtId="0" fontId="10" fillId="4" borderId="0" xfId="0" applyFont="1" applyFill="1"/>
    <xf numFmtId="44" fontId="5" fillId="4" borderId="0" xfId="2" applyNumberFormat="1" applyFont="1" applyFill="1" applyBorder="1"/>
    <xf numFmtId="0" fontId="0" fillId="4" borderId="0" xfId="0" quotePrefix="1" applyFill="1"/>
    <xf numFmtId="44" fontId="4" fillId="4" borderId="0" xfId="0" applyNumberFormat="1" applyFont="1" applyFill="1"/>
    <xf numFmtId="0" fontId="12" fillId="3" borderId="0" xfId="0" applyFont="1" applyFill="1"/>
    <xf numFmtId="44" fontId="14" fillId="0" borderId="0" xfId="2" applyNumberFormat="1" applyFont="1" applyFill="1" applyBorder="1"/>
    <xf numFmtId="44" fontId="14" fillId="0" borderId="0" xfId="1" applyNumberFormat="1" applyFont="1" applyFill="1" applyBorder="1"/>
    <xf numFmtId="44" fontId="11" fillId="0" borderId="0" xfId="1" applyNumberFormat="1" applyFont="1" applyFill="1" applyBorder="1" applyAlignment="1">
      <alignment horizontal="right"/>
    </xf>
    <xf numFmtId="44" fontId="11" fillId="0" borderId="0" xfId="2" applyNumberFormat="1" applyFont="1" applyFill="1" applyBorder="1"/>
    <xf numFmtId="44" fontId="11" fillId="0" borderId="0" xfId="0" applyNumberFormat="1" applyFont="1"/>
    <xf numFmtId="44" fontId="14" fillId="0" borderId="0" xfId="0" applyNumberFormat="1" applyFont="1" applyAlignment="1">
      <alignment wrapText="1"/>
    </xf>
    <xf numFmtId="44" fontId="15" fillId="0" borderId="0" xfId="0" applyNumberFormat="1" applyFont="1" applyAlignment="1">
      <alignment wrapText="1"/>
    </xf>
    <xf numFmtId="44" fontId="14" fillId="0" borderId="0" xfId="0" applyNumberFormat="1" applyFont="1" applyAlignment="1">
      <alignment horizontal="left" wrapText="1"/>
    </xf>
    <xf numFmtId="44" fontId="11" fillId="0" borderId="0" xfId="0" applyNumberFormat="1" applyFont="1" applyAlignment="1">
      <alignment horizontal="right"/>
    </xf>
    <xf numFmtId="44" fontId="14" fillId="0" borderId="0" xfId="1" applyNumberFormat="1" applyFont="1" applyBorder="1" applyAlignment="1">
      <alignment horizontal="right"/>
    </xf>
    <xf numFmtId="44" fontId="11" fillId="0" borderId="0" xfId="1" applyNumberFormat="1" applyFont="1" applyBorder="1"/>
    <xf numFmtId="44" fontId="11" fillId="0" borderId="0" xfId="1" applyNumberFormat="1" applyFont="1" applyFill="1" applyBorder="1"/>
    <xf numFmtId="44" fontId="11" fillId="0" borderId="0" xfId="2" applyNumberFormat="1" applyFont="1" applyFill="1" applyBorder="1" applyAlignment="1">
      <alignment horizontal="right"/>
    </xf>
    <xf numFmtId="44" fontId="14" fillId="0" borderId="0" xfId="2" applyNumberFormat="1" applyFont="1" applyFill="1" applyBorder="1" applyAlignment="1">
      <alignment horizontal="right"/>
    </xf>
    <xf numFmtId="44" fontId="5" fillId="0" borderId="0" xfId="0" applyNumberFormat="1" applyFont="1" applyAlignment="1">
      <alignment horizontal="center"/>
    </xf>
    <xf numFmtId="44" fontId="6" fillId="0" borderId="0" xfId="0" applyNumberFormat="1" applyFont="1"/>
    <xf numFmtId="0" fontId="5" fillId="4" borderId="0" xfId="0" applyFont="1" applyFill="1" applyAlignment="1">
      <alignment horizontal="center"/>
    </xf>
    <xf numFmtId="0" fontId="6" fillId="4" borderId="0" xfId="0" applyFont="1" applyFill="1"/>
    <xf numFmtId="0" fontId="5" fillId="0" borderId="0" xfId="0" applyFont="1" applyAlignment="1">
      <alignment horizontal="center"/>
    </xf>
    <xf numFmtId="0" fontId="6" fillId="0" borderId="0" xfId="0" applyFont="1"/>
  </cellXfs>
  <cellStyles count="3">
    <cellStyle name="Comma 3" xfId="2" xr:uid="{5F3EF162-B40D-4FD3-9472-099CC7E34663}"/>
    <cellStyle name="Normal" xfId="0" builtinId="0"/>
    <cellStyle name="Per 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fouldenparishcouncil-my.sharepoint.com/personal/office_fouldenparishcouncil_onmicrosoft_com/Documents/1%20Council/Finance/2025-26/Cash%20Book%202025-26.xlsx" TargetMode="External"/><Relationship Id="rId1" Type="http://schemas.openxmlformats.org/officeDocument/2006/relationships/externalLinkPath" Target="/dfc7a5de2f47a6b0/1%20FPC%20new/Finance/2025-26/Cash%20Book%202025-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ayments"/>
      <sheetName val="Receipts"/>
      <sheetName val="Year to Date"/>
      <sheetName val="Bank Rec"/>
      <sheetName val="Earmarked Reserves"/>
      <sheetName val="Budget"/>
      <sheetName val="EOY Calcs."/>
    </sheetNames>
    <sheetDataSet>
      <sheetData sheetId="0"/>
      <sheetData sheetId="1">
        <row r="27">
          <cell r="J27">
            <v>35.93</v>
          </cell>
          <cell r="M27">
            <v>0</v>
          </cell>
          <cell r="P27">
            <v>300.69</v>
          </cell>
        </row>
      </sheetData>
      <sheetData sheetId="2">
        <row r="24">
          <cell r="B24">
            <v>0</v>
          </cell>
        </row>
        <row r="25">
          <cell r="C25">
            <v>35</v>
          </cell>
        </row>
        <row r="26">
          <cell r="B26">
            <v>0</v>
          </cell>
          <cell r="C26">
            <v>120</v>
          </cell>
        </row>
        <row r="27">
          <cell r="B27">
            <v>0</v>
          </cell>
          <cell r="C27"/>
        </row>
        <row r="29">
          <cell r="B29">
            <v>250</v>
          </cell>
        </row>
      </sheetData>
      <sheetData sheetId="3"/>
      <sheetData sheetId="4"/>
      <sheetData sheetId="5"/>
      <sheetData sheetId="6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0B1913-C171-4A5D-89E3-983B28AFD895}">
  <sheetPr>
    <pageSetUpPr fitToPage="1"/>
  </sheetPr>
  <dimension ref="A1:K112"/>
  <sheetViews>
    <sheetView tabSelected="1" workbookViewId="0">
      <selection activeCell="J114" sqref="A1:K114"/>
    </sheetView>
  </sheetViews>
  <sheetFormatPr defaultRowHeight="14.4" x14ac:dyDescent="0.3"/>
  <cols>
    <col min="1" max="1" width="25.88671875" bestFit="1" customWidth="1"/>
    <col min="2" max="2" width="3.21875" customWidth="1"/>
    <col min="3" max="4" width="11.44140625" style="16" customWidth="1"/>
    <col min="5" max="5" width="4" style="16" customWidth="1"/>
    <col min="6" max="6" width="12.109375" style="16" bestFit="1" customWidth="1"/>
    <col min="7" max="7" width="16.33203125" style="51" bestFit="1" customWidth="1"/>
    <col min="8" max="8" width="2.6640625" style="16" bestFit="1" customWidth="1"/>
    <col min="9" max="9" width="11.44140625" style="16" bestFit="1" customWidth="1"/>
    <col min="10" max="10" width="63.109375" bestFit="1" customWidth="1"/>
  </cols>
  <sheetData>
    <row r="1" spans="1:11" x14ac:dyDescent="0.3">
      <c r="A1" s="17" t="s">
        <v>29</v>
      </c>
      <c r="B1" s="4"/>
      <c r="C1" s="15"/>
      <c r="D1" s="18" t="s">
        <v>25</v>
      </c>
      <c r="E1" s="6"/>
      <c r="F1" s="15"/>
      <c r="H1" s="6"/>
    </row>
    <row r="2" spans="1:11" x14ac:dyDescent="0.3">
      <c r="A2" t="s">
        <v>25</v>
      </c>
      <c r="B2" s="4"/>
      <c r="C2" s="61" t="s">
        <v>0</v>
      </c>
      <c r="D2" s="61"/>
      <c r="E2" s="6"/>
      <c r="F2" s="61" t="s">
        <v>1</v>
      </c>
      <c r="G2" s="62"/>
      <c r="H2" s="6"/>
      <c r="I2" s="65" t="s">
        <v>27</v>
      </c>
      <c r="J2" s="65"/>
      <c r="K2" s="66"/>
    </row>
    <row r="3" spans="1:11" ht="43.2" x14ac:dyDescent="0.3">
      <c r="A3" s="10" t="s">
        <v>2</v>
      </c>
      <c r="B3" s="4"/>
      <c r="C3" s="19" t="s">
        <v>28</v>
      </c>
      <c r="D3" s="19" t="s">
        <v>24</v>
      </c>
      <c r="E3" s="6"/>
      <c r="F3" s="19" t="s">
        <v>28</v>
      </c>
      <c r="G3" s="52" t="s">
        <v>26</v>
      </c>
      <c r="H3" s="6"/>
      <c r="I3" s="37" t="s">
        <v>64</v>
      </c>
      <c r="J3" s="38" t="s">
        <v>30</v>
      </c>
      <c r="K3" s="39"/>
    </row>
    <row r="4" spans="1:11" x14ac:dyDescent="0.3">
      <c r="A4" s="10"/>
      <c r="B4" s="4"/>
      <c r="C4" s="19"/>
      <c r="D4" s="19"/>
      <c r="E4" s="6"/>
      <c r="F4" s="19"/>
      <c r="G4" s="52"/>
      <c r="H4" s="6"/>
      <c r="I4" s="40"/>
      <c r="J4" s="39"/>
      <c r="K4" s="39"/>
    </row>
    <row r="5" spans="1:11" s="24" customFormat="1" x14ac:dyDescent="0.3">
      <c r="A5" s="21" t="s">
        <v>54</v>
      </c>
      <c r="B5" s="31"/>
      <c r="C5" s="22"/>
      <c r="D5" s="23"/>
      <c r="E5" s="32"/>
      <c r="F5" s="22"/>
      <c r="G5" s="53"/>
      <c r="H5" s="32"/>
      <c r="I5" s="41"/>
      <c r="J5" s="42"/>
      <c r="K5" s="42"/>
    </row>
    <row r="6" spans="1:11" x14ac:dyDescent="0.3">
      <c r="A6" s="25"/>
      <c r="B6" s="4"/>
      <c r="C6" s="15"/>
      <c r="D6" s="19"/>
      <c r="E6" s="6"/>
      <c r="F6" s="15"/>
      <c r="G6" s="54"/>
      <c r="H6" s="6"/>
      <c r="I6" s="40"/>
      <c r="J6" s="39"/>
      <c r="K6" s="39"/>
    </row>
    <row r="7" spans="1:11" x14ac:dyDescent="0.3">
      <c r="A7" s="10" t="s">
        <v>37</v>
      </c>
      <c r="B7" s="4"/>
      <c r="C7" s="15"/>
      <c r="D7" s="19"/>
      <c r="E7" s="6"/>
      <c r="F7" s="15"/>
      <c r="G7" s="55"/>
      <c r="H7" s="6"/>
      <c r="I7" s="40"/>
      <c r="J7" s="39"/>
      <c r="K7" s="39"/>
    </row>
    <row r="8" spans="1:11" x14ac:dyDescent="0.3">
      <c r="A8" s="25" t="s">
        <v>63</v>
      </c>
      <c r="B8" s="4"/>
      <c r="C8" s="2">
        <v>6500</v>
      </c>
      <c r="D8" s="18">
        <v>7483.45</v>
      </c>
      <c r="E8" s="6"/>
      <c r="F8" s="2">
        <v>5500</v>
      </c>
      <c r="G8" s="33">
        <v>6043.26</v>
      </c>
      <c r="H8" s="6"/>
      <c r="I8" s="40">
        <v>7500</v>
      </c>
      <c r="J8" s="39" t="s">
        <v>98</v>
      </c>
      <c r="K8" s="39"/>
    </row>
    <row r="9" spans="1:11" s="20" customFormat="1" x14ac:dyDescent="0.3">
      <c r="A9" s="26" t="s">
        <v>65</v>
      </c>
      <c r="B9" s="4"/>
      <c r="C9" s="9">
        <f>SUM(C8:C8)</f>
        <v>6500</v>
      </c>
      <c r="D9" s="9">
        <f>SUM(D8:D8)</f>
        <v>7483.45</v>
      </c>
      <c r="E9" s="9" t="s">
        <v>25</v>
      </c>
      <c r="F9" s="9">
        <f>SUM(F8:F8)</f>
        <v>5500</v>
      </c>
      <c r="G9" s="9">
        <f>SUM(G8:G8)</f>
        <v>6043.26</v>
      </c>
      <c r="H9" s="9" t="s">
        <v>25</v>
      </c>
      <c r="I9" s="43">
        <f>SUM(I8:I8)</f>
        <v>7500</v>
      </c>
      <c r="J9" s="38"/>
      <c r="K9" s="38"/>
    </row>
    <row r="10" spans="1:11" x14ac:dyDescent="0.3">
      <c r="A10" s="25"/>
      <c r="B10" s="4"/>
      <c r="C10" s="5"/>
      <c r="D10" s="2"/>
      <c r="E10" s="6"/>
      <c r="F10" s="5"/>
      <c r="G10" s="33"/>
      <c r="H10" s="6"/>
      <c r="I10" s="40"/>
      <c r="J10" s="39"/>
      <c r="K10" s="39"/>
    </row>
    <row r="11" spans="1:11" x14ac:dyDescent="0.3">
      <c r="A11" s="10" t="s">
        <v>31</v>
      </c>
      <c r="B11" s="4"/>
      <c r="C11" s="5"/>
      <c r="D11" s="9"/>
      <c r="E11" s="6"/>
      <c r="F11" s="5"/>
      <c r="G11" s="33"/>
      <c r="H11" s="6"/>
      <c r="I11" s="40"/>
      <c r="J11" s="39"/>
      <c r="K11" s="39"/>
    </row>
    <row r="12" spans="1:11" x14ac:dyDescent="0.3">
      <c r="A12" s="25" t="s">
        <v>89</v>
      </c>
      <c r="B12" s="4"/>
      <c r="C12" s="2">
        <v>100</v>
      </c>
      <c r="D12" s="2">
        <v>45</v>
      </c>
      <c r="E12" s="6"/>
      <c r="F12" s="2">
        <v>125</v>
      </c>
      <c r="G12" s="33">
        <v>125</v>
      </c>
      <c r="H12" s="6"/>
      <c r="I12" s="40">
        <v>425</v>
      </c>
      <c r="J12" s="39" t="s">
        <v>99</v>
      </c>
      <c r="K12" s="39"/>
    </row>
    <row r="13" spans="1:11" x14ac:dyDescent="0.3">
      <c r="A13" s="25" t="s">
        <v>3</v>
      </c>
      <c r="B13" s="4"/>
      <c r="C13" s="2">
        <v>84</v>
      </c>
      <c r="D13" s="2">
        <v>71.400000000000006</v>
      </c>
      <c r="E13" s="6" t="s">
        <v>25</v>
      </c>
      <c r="F13" s="2">
        <v>84</v>
      </c>
      <c r="G13" s="33">
        <v>72</v>
      </c>
      <c r="H13" s="6" t="s">
        <v>25</v>
      </c>
      <c r="I13" s="40">
        <v>72</v>
      </c>
      <c r="J13" s="39" t="s">
        <v>56</v>
      </c>
      <c r="K13" s="39"/>
    </row>
    <row r="14" spans="1:11" x14ac:dyDescent="0.3">
      <c r="A14" s="1" t="s">
        <v>4</v>
      </c>
      <c r="B14" s="4"/>
      <c r="C14" s="2">
        <v>0</v>
      </c>
      <c r="D14" s="2">
        <v>40</v>
      </c>
      <c r="E14" s="6"/>
      <c r="F14" s="2">
        <v>60</v>
      </c>
      <c r="G14" s="33">
        <v>0</v>
      </c>
      <c r="H14" s="6"/>
      <c r="I14" s="40">
        <v>60</v>
      </c>
      <c r="J14" s="39" t="s">
        <v>57</v>
      </c>
      <c r="K14" s="39"/>
    </row>
    <row r="15" spans="1:11" x14ac:dyDescent="0.3">
      <c r="A15" s="25" t="s">
        <v>46</v>
      </c>
      <c r="B15" s="4"/>
      <c r="C15" s="2">
        <v>250</v>
      </c>
      <c r="D15" s="2">
        <v>586.11</v>
      </c>
      <c r="E15" s="6"/>
      <c r="F15" s="2">
        <v>550</v>
      </c>
      <c r="G15" s="33">
        <v>232</v>
      </c>
      <c r="H15" s="6"/>
      <c r="I15" s="40">
        <v>400</v>
      </c>
      <c r="J15" s="39" t="s">
        <v>58</v>
      </c>
      <c r="K15" s="39"/>
    </row>
    <row r="16" spans="1:11" x14ac:dyDescent="0.3">
      <c r="A16" s="25" t="s">
        <v>10</v>
      </c>
      <c r="B16" s="4"/>
      <c r="C16" s="2">
        <v>1300</v>
      </c>
      <c r="D16" s="2">
        <v>1288.56</v>
      </c>
      <c r="E16" s="6"/>
      <c r="F16" s="2">
        <v>650</v>
      </c>
      <c r="G16" s="33">
        <v>637.34</v>
      </c>
      <c r="H16" s="6"/>
      <c r="I16" s="40">
        <v>700</v>
      </c>
      <c r="J16" s="39" t="s">
        <v>101</v>
      </c>
      <c r="K16" s="39"/>
    </row>
    <row r="17" spans="1:11" x14ac:dyDescent="0.3">
      <c r="A17" s="25" t="s">
        <v>41</v>
      </c>
      <c r="B17" s="4"/>
      <c r="C17" s="2">
        <v>65</v>
      </c>
      <c r="D17" s="2">
        <v>746.32</v>
      </c>
      <c r="E17" s="6"/>
      <c r="F17" s="2">
        <v>250</v>
      </c>
      <c r="G17" s="33">
        <v>196.43</v>
      </c>
      <c r="H17" s="6"/>
      <c r="I17" s="40">
        <v>250</v>
      </c>
      <c r="J17" s="39" t="s">
        <v>86</v>
      </c>
      <c r="K17" s="39"/>
    </row>
    <row r="18" spans="1:11" x14ac:dyDescent="0.3">
      <c r="A18" s="25" t="s">
        <v>11</v>
      </c>
      <c r="B18" s="4"/>
      <c r="C18" s="2">
        <v>0</v>
      </c>
      <c r="D18" s="2">
        <v>350</v>
      </c>
      <c r="E18" s="6"/>
      <c r="F18" s="2">
        <v>200</v>
      </c>
      <c r="G18" s="33">
        <v>400</v>
      </c>
      <c r="H18" s="6"/>
      <c r="I18" s="40">
        <v>500</v>
      </c>
      <c r="J18" s="39" t="s">
        <v>102</v>
      </c>
      <c r="K18" s="39"/>
    </row>
    <row r="19" spans="1:11" x14ac:dyDescent="0.3">
      <c r="A19" s="25" t="s">
        <v>39</v>
      </c>
      <c r="B19" s="4"/>
      <c r="C19" s="2">
        <v>95</v>
      </c>
      <c r="D19" s="2">
        <v>240.66</v>
      </c>
      <c r="E19" s="6"/>
      <c r="F19" s="2">
        <v>100</v>
      </c>
      <c r="G19" s="33">
        <v>150</v>
      </c>
      <c r="H19" s="6"/>
      <c r="I19" s="40">
        <v>320</v>
      </c>
      <c r="J19" s="39" t="s">
        <v>103</v>
      </c>
      <c r="K19" s="39"/>
    </row>
    <row r="20" spans="1:11" x14ac:dyDescent="0.3">
      <c r="A20" s="25" t="s">
        <v>87</v>
      </c>
      <c r="B20" s="4"/>
      <c r="C20" s="2"/>
      <c r="D20" s="2"/>
      <c r="E20" s="6"/>
      <c r="F20" s="2"/>
      <c r="G20" s="33"/>
      <c r="H20" s="6"/>
      <c r="I20" s="40">
        <v>50</v>
      </c>
      <c r="J20" s="39" t="s">
        <v>88</v>
      </c>
      <c r="K20" s="39"/>
    </row>
    <row r="21" spans="1:11" x14ac:dyDescent="0.3">
      <c r="A21" s="25" t="s">
        <v>7</v>
      </c>
      <c r="B21" s="4"/>
      <c r="C21" s="2">
        <f>'[1]Year to Date'!C27</f>
        <v>0</v>
      </c>
      <c r="D21" s="2">
        <f>'[1]Year to Date'!B27</f>
        <v>0</v>
      </c>
      <c r="E21" s="6"/>
      <c r="F21" s="2">
        <v>0</v>
      </c>
      <c r="G21" s="33">
        <v>0</v>
      </c>
      <c r="H21" s="6"/>
      <c r="I21" s="40">
        <v>0</v>
      </c>
      <c r="J21" s="39" t="s">
        <v>25</v>
      </c>
      <c r="K21" s="39"/>
    </row>
    <row r="22" spans="1:11" x14ac:dyDescent="0.3">
      <c r="A22" s="1" t="s">
        <v>40</v>
      </c>
      <c r="B22" s="4"/>
      <c r="C22" s="2">
        <f>'[1]Year to Date'!C25</f>
        <v>35</v>
      </c>
      <c r="D22" s="2">
        <v>35</v>
      </c>
      <c r="E22" s="6"/>
      <c r="F22" s="2">
        <v>35</v>
      </c>
      <c r="G22" s="33">
        <v>48</v>
      </c>
      <c r="H22" s="6"/>
      <c r="I22" s="40">
        <v>48</v>
      </c>
      <c r="J22" s="39"/>
      <c r="K22" s="39"/>
    </row>
    <row r="23" spans="1:11" x14ac:dyDescent="0.3">
      <c r="A23" s="25" t="s">
        <v>42</v>
      </c>
      <c r="B23" s="4"/>
      <c r="C23" s="2">
        <v>130</v>
      </c>
      <c r="D23" s="2">
        <f>[1]Payments!AK92</f>
        <v>0</v>
      </c>
      <c r="E23" s="6"/>
      <c r="F23" s="2">
        <v>130</v>
      </c>
      <c r="G23" s="33">
        <v>211</v>
      </c>
      <c r="H23" s="6"/>
      <c r="I23" s="40">
        <v>220</v>
      </c>
      <c r="J23" s="39"/>
      <c r="K23" s="39"/>
    </row>
    <row r="24" spans="1:11" x14ac:dyDescent="0.3">
      <c r="A24" s="25" t="s">
        <v>38</v>
      </c>
      <c r="B24" s="4"/>
      <c r="C24" s="2">
        <v>0</v>
      </c>
      <c r="D24" s="2">
        <v>0</v>
      </c>
      <c r="E24" s="6"/>
      <c r="F24" s="2">
        <v>0</v>
      </c>
      <c r="G24" s="33">
        <v>173.92</v>
      </c>
      <c r="H24" s="6"/>
      <c r="I24" s="40">
        <v>120</v>
      </c>
      <c r="J24" s="39"/>
      <c r="K24" s="39"/>
    </row>
    <row r="25" spans="1:11" x14ac:dyDescent="0.3">
      <c r="A25" s="25" t="s">
        <v>16</v>
      </c>
      <c r="B25" s="4"/>
      <c r="C25" s="2">
        <v>350</v>
      </c>
      <c r="D25" s="2">
        <v>0</v>
      </c>
      <c r="E25" s="6"/>
      <c r="F25" s="2">
        <v>150</v>
      </c>
      <c r="G25" s="33">
        <v>0</v>
      </c>
      <c r="H25" s="6"/>
      <c r="I25" s="40">
        <v>200</v>
      </c>
      <c r="J25" s="39"/>
      <c r="K25" s="39"/>
    </row>
    <row r="26" spans="1:11" x14ac:dyDescent="0.3">
      <c r="A26" s="25" t="s">
        <v>47</v>
      </c>
      <c r="B26" s="4"/>
      <c r="C26" s="2">
        <v>0</v>
      </c>
      <c r="D26" s="2">
        <v>0</v>
      </c>
      <c r="E26" s="6"/>
      <c r="F26" s="2">
        <v>0</v>
      </c>
      <c r="G26" s="33">
        <v>117.5</v>
      </c>
      <c r="H26" s="6"/>
      <c r="I26" s="40">
        <v>150</v>
      </c>
      <c r="J26" s="39" t="s">
        <v>48</v>
      </c>
      <c r="K26" s="39"/>
    </row>
    <row r="27" spans="1:11" x14ac:dyDescent="0.3">
      <c r="A27" s="25" t="s">
        <v>109</v>
      </c>
      <c r="B27" s="4"/>
      <c r="C27" s="2"/>
      <c r="D27" s="2"/>
      <c r="E27" s="6"/>
      <c r="F27" s="2"/>
      <c r="G27" s="33"/>
      <c r="H27" s="6"/>
      <c r="I27" s="40">
        <v>300</v>
      </c>
      <c r="J27" s="39" t="s">
        <v>110</v>
      </c>
      <c r="K27" s="39"/>
    </row>
    <row r="28" spans="1:11" s="20" customFormat="1" x14ac:dyDescent="0.3">
      <c r="A28" s="26" t="s">
        <v>66</v>
      </c>
      <c r="B28" s="4"/>
      <c r="C28" s="9">
        <f>SUM(C12:C26)</f>
        <v>2409</v>
      </c>
      <c r="D28" s="9">
        <f t="shared" ref="D28:G28" si="0">SUM(D12:D26)</f>
        <v>3403.0499999999997</v>
      </c>
      <c r="E28" s="9" t="s">
        <v>25</v>
      </c>
      <c r="F28" s="9">
        <f t="shared" si="0"/>
        <v>2334</v>
      </c>
      <c r="G28" s="9">
        <f t="shared" si="0"/>
        <v>2363.1900000000005</v>
      </c>
      <c r="H28" s="9" t="s">
        <v>25</v>
      </c>
      <c r="I28" s="43">
        <f>SUM(I12:I27)</f>
        <v>3815</v>
      </c>
      <c r="J28" s="38"/>
      <c r="K28" s="38"/>
    </row>
    <row r="29" spans="1:11" x14ac:dyDescent="0.3">
      <c r="A29" s="25"/>
      <c r="B29" s="4"/>
      <c r="C29" s="2"/>
      <c r="D29" s="2"/>
      <c r="E29" s="6"/>
      <c r="F29" s="2"/>
      <c r="G29" s="49"/>
      <c r="H29" s="6"/>
      <c r="I29" s="40"/>
      <c r="J29" s="39"/>
      <c r="K29" s="39"/>
    </row>
    <row r="30" spans="1:11" x14ac:dyDescent="0.3">
      <c r="A30" s="25"/>
      <c r="B30" s="4"/>
      <c r="C30" s="2"/>
      <c r="D30" s="2"/>
      <c r="E30" s="6"/>
      <c r="F30" s="2"/>
      <c r="G30" s="49"/>
      <c r="H30" s="6"/>
      <c r="I30" s="40"/>
      <c r="J30" s="39"/>
      <c r="K30" s="39"/>
    </row>
    <row r="31" spans="1:11" x14ac:dyDescent="0.3">
      <c r="A31" s="25"/>
      <c r="B31" s="4"/>
      <c r="C31" s="2"/>
      <c r="D31" s="2"/>
      <c r="E31" s="6"/>
      <c r="F31" s="2"/>
      <c r="G31" s="49"/>
      <c r="H31" s="6"/>
      <c r="I31" s="40"/>
      <c r="J31" s="39"/>
      <c r="K31" s="39"/>
    </row>
    <row r="32" spans="1:11" x14ac:dyDescent="0.3">
      <c r="A32" s="25"/>
      <c r="B32" s="4"/>
      <c r="C32" s="2"/>
      <c r="D32" s="2"/>
      <c r="E32" s="6"/>
      <c r="F32" s="2"/>
      <c r="G32" s="49"/>
      <c r="H32" s="6"/>
      <c r="I32" s="40"/>
      <c r="J32" s="39"/>
      <c r="K32" s="39"/>
    </row>
    <row r="33" spans="1:11" x14ac:dyDescent="0.3">
      <c r="A33" s="25"/>
      <c r="B33" s="4"/>
      <c r="C33" s="2"/>
      <c r="D33" s="2"/>
      <c r="E33" s="6"/>
      <c r="F33" s="2"/>
      <c r="G33" s="49"/>
      <c r="H33" s="6"/>
      <c r="I33" s="40"/>
      <c r="J33" s="39"/>
      <c r="K33" s="39"/>
    </row>
    <row r="34" spans="1:11" x14ac:dyDescent="0.3">
      <c r="A34" s="25"/>
      <c r="B34" s="4"/>
      <c r="C34" s="2"/>
      <c r="D34" s="2"/>
      <c r="E34" s="6"/>
      <c r="F34" s="2"/>
      <c r="G34" s="49"/>
      <c r="H34" s="6"/>
      <c r="I34" s="40"/>
      <c r="J34" s="39"/>
      <c r="K34" s="39"/>
    </row>
    <row r="35" spans="1:11" x14ac:dyDescent="0.3">
      <c r="A35" s="25"/>
      <c r="B35" s="4"/>
      <c r="C35" s="2"/>
      <c r="D35" s="2"/>
      <c r="E35" s="6"/>
      <c r="F35" s="2"/>
      <c r="G35" s="49"/>
      <c r="H35" s="6"/>
      <c r="I35" s="40"/>
      <c r="J35" s="39"/>
      <c r="K35" s="39"/>
    </row>
    <row r="36" spans="1:11" x14ac:dyDescent="0.3">
      <c r="A36" t="s">
        <v>25</v>
      </c>
      <c r="B36" s="4"/>
      <c r="C36" s="61" t="s">
        <v>0</v>
      </c>
      <c r="D36" s="61"/>
      <c r="E36" s="6"/>
      <c r="F36" s="61" t="s">
        <v>1</v>
      </c>
      <c r="G36" s="62"/>
      <c r="H36" s="6"/>
      <c r="I36" s="63" t="s">
        <v>27</v>
      </c>
      <c r="J36" s="63"/>
      <c r="K36" s="64"/>
    </row>
    <row r="37" spans="1:11" x14ac:dyDescent="0.3">
      <c r="A37" s="26" t="s">
        <v>32</v>
      </c>
      <c r="B37" s="4"/>
      <c r="C37" s="2"/>
      <c r="D37" s="2"/>
      <c r="E37" s="6"/>
      <c r="F37" s="2"/>
      <c r="G37" s="33"/>
      <c r="H37" s="6"/>
      <c r="I37" s="40"/>
      <c r="J37" s="39"/>
      <c r="K37" s="39"/>
    </row>
    <row r="38" spans="1:11" x14ac:dyDescent="0.3">
      <c r="A38" s="1" t="s">
        <v>6</v>
      </c>
      <c r="B38" s="4"/>
      <c r="C38" s="2">
        <f>'[1]Year to Date'!C26</f>
        <v>120</v>
      </c>
      <c r="D38" s="2">
        <f>'[1]Year to Date'!B26</f>
        <v>0</v>
      </c>
      <c r="E38" s="6"/>
      <c r="F38" s="2">
        <v>120</v>
      </c>
      <c r="G38" s="33">
        <v>0</v>
      </c>
      <c r="H38" s="6"/>
      <c r="I38" s="40">
        <v>270</v>
      </c>
      <c r="J38" s="39" t="s">
        <v>104</v>
      </c>
      <c r="K38" s="39"/>
    </row>
    <row r="39" spans="1:11" x14ac:dyDescent="0.3">
      <c r="A39" s="25" t="s">
        <v>8</v>
      </c>
      <c r="B39" s="4"/>
      <c r="C39" s="2">
        <v>0</v>
      </c>
      <c r="D39" s="2">
        <v>0</v>
      </c>
      <c r="E39" s="6"/>
      <c r="F39" s="2">
        <v>1810</v>
      </c>
      <c r="G39" s="33">
        <v>2380</v>
      </c>
      <c r="H39" s="6"/>
      <c r="I39" s="40">
        <v>2550</v>
      </c>
      <c r="J39" s="39"/>
      <c r="K39" s="39"/>
    </row>
    <row r="40" spans="1:11" x14ac:dyDescent="0.3">
      <c r="A40" s="25" t="s">
        <v>71</v>
      </c>
      <c r="B40" s="4"/>
      <c r="C40" s="2">
        <v>0</v>
      </c>
      <c r="D40" s="2">
        <v>0</v>
      </c>
      <c r="E40" s="6"/>
      <c r="F40" s="2">
        <v>0</v>
      </c>
      <c r="G40" s="33">
        <v>450</v>
      </c>
      <c r="H40" s="6"/>
      <c r="I40" s="40">
        <v>450</v>
      </c>
      <c r="J40" s="39" t="s">
        <v>74</v>
      </c>
      <c r="K40" s="39"/>
    </row>
    <row r="41" spans="1:11" x14ac:dyDescent="0.3">
      <c r="A41" s="25" t="s">
        <v>52</v>
      </c>
      <c r="B41" s="4"/>
      <c r="C41" s="2">
        <v>0</v>
      </c>
      <c r="D41" s="2">
        <v>0</v>
      </c>
      <c r="E41" s="6"/>
      <c r="F41" s="2">
        <v>0</v>
      </c>
      <c r="G41" s="33">
        <v>2200</v>
      </c>
      <c r="H41" s="6"/>
      <c r="I41" s="40">
        <v>1800</v>
      </c>
      <c r="J41" s="39" t="s">
        <v>95</v>
      </c>
      <c r="K41" s="39"/>
    </row>
    <row r="42" spans="1:11" x14ac:dyDescent="0.3">
      <c r="A42" s="25" t="s">
        <v>12</v>
      </c>
      <c r="B42" s="4"/>
      <c r="C42" s="2">
        <v>1500</v>
      </c>
      <c r="D42" s="2">
        <v>1060</v>
      </c>
      <c r="E42" s="6"/>
      <c r="F42" s="2">
        <v>500</v>
      </c>
      <c r="G42" s="33">
        <v>0</v>
      </c>
      <c r="H42" s="6"/>
      <c r="I42" s="40">
        <v>0</v>
      </c>
      <c r="J42" s="44" t="s">
        <v>25</v>
      </c>
      <c r="K42" s="39"/>
    </row>
    <row r="43" spans="1:11" x14ac:dyDescent="0.3">
      <c r="A43" s="25" t="s">
        <v>14</v>
      </c>
      <c r="B43" s="4"/>
      <c r="C43" s="2">
        <v>320</v>
      </c>
      <c r="D43" s="2">
        <v>581.91</v>
      </c>
      <c r="E43" s="6"/>
      <c r="F43" s="2">
        <v>650</v>
      </c>
      <c r="G43" s="33">
        <v>460.63</v>
      </c>
      <c r="H43" s="6"/>
      <c r="I43" s="40">
        <v>500</v>
      </c>
      <c r="J43" s="39"/>
      <c r="K43" s="39"/>
    </row>
    <row r="44" spans="1:11" x14ac:dyDescent="0.3">
      <c r="A44" s="25" t="s">
        <v>15</v>
      </c>
      <c r="B44" s="4"/>
      <c r="C44" s="2">
        <v>130</v>
      </c>
      <c r="D44" s="2">
        <v>110.6</v>
      </c>
      <c r="E44" s="6"/>
      <c r="F44" s="2">
        <v>148</v>
      </c>
      <c r="G44" s="33">
        <v>148</v>
      </c>
      <c r="H44" s="6"/>
      <c r="I44" s="40">
        <v>152</v>
      </c>
      <c r="J44" s="39" t="s">
        <v>49</v>
      </c>
      <c r="K44" s="39"/>
    </row>
    <row r="45" spans="1:11" x14ac:dyDescent="0.3">
      <c r="A45" s="25" t="s">
        <v>51</v>
      </c>
      <c r="B45" s="4"/>
      <c r="C45" s="2">
        <v>0</v>
      </c>
      <c r="D45" s="2">
        <v>0</v>
      </c>
      <c r="E45" s="6"/>
      <c r="F45" s="2">
        <v>0</v>
      </c>
      <c r="G45" s="33">
        <v>0</v>
      </c>
      <c r="H45" s="6"/>
      <c r="I45" s="40">
        <v>300</v>
      </c>
      <c r="J45" s="39" t="s">
        <v>105</v>
      </c>
      <c r="K45" s="39"/>
    </row>
    <row r="46" spans="1:11" x14ac:dyDescent="0.3">
      <c r="A46" s="25" t="s">
        <v>44</v>
      </c>
      <c r="B46" s="4"/>
      <c r="C46" s="2">
        <v>0</v>
      </c>
      <c r="D46" s="2">
        <v>0</v>
      </c>
      <c r="E46" s="6"/>
      <c r="F46" s="2">
        <v>0</v>
      </c>
      <c r="G46" s="33">
        <v>990</v>
      </c>
      <c r="H46" s="6"/>
      <c r="I46" s="40">
        <v>1715</v>
      </c>
      <c r="J46" s="39" t="s">
        <v>50</v>
      </c>
      <c r="K46" s="39"/>
    </row>
    <row r="47" spans="1:11" x14ac:dyDescent="0.3">
      <c r="A47" s="25" t="s">
        <v>19</v>
      </c>
      <c r="B47" s="4"/>
      <c r="C47" s="2">
        <v>0</v>
      </c>
      <c r="D47" s="2">
        <v>0</v>
      </c>
      <c r="E47" s="6"/>
      <c r="F47" s="2">
        <v>0</v>
      </c>
      <c r="G47" s="33">
        <v>0</v>
      </c>
      <c r="H47" s="6"/>
      <c r="I47" s="40">
        <v>0</v>
      </c>
      <c r="J47" s="39"/>
      <c r="K47" s="39"/>
    </row>
    <row r="48" spans="1:11" x14ac:dyDescent="0.3">
      <c r="A48" s="25" t="s">
        <v>45</v>
      </c>
      <c r="B48" s="4"/>
      <c r="C48" s="2">
        <v>0</v>
      </c>
      <c r="D48" s="2">
        <v>0</v>
      </c>
      <c r="E48" s="6"/>
      <c r="F48" s="2">
        <v>400</v>
      </c>
      <c r="G48" s="33">
        <v>0</v>
      </c>
      <c r="H48" s="6"/>
      <c r="I48" s="40">
        <v>0</v>
      </c>
      <c r="J48" s="39"/>
      <c r="K48" s="39"/>
    </row>
    <row r="49" spans="1:11" x14ac:dyDescent="0.3">
      <c r="A49" s="1" t="s">
        <v>5</v>
      </c>
      <c r="B49" s="4"/>
      <c r="C49" s="2">
        <v>0</v>
      </c>
      <c r="D49" s="2">
        <f>'[1]Year to Date'!B24</f>
        <v>0</v>
      </c>
      <c r="E49" s="6"/>
      <c r="F49" s="2">
        <v>400</v>
      </c>
      <c r="G49" s="33">
        <v>591.78</v>
      </c>
      <c r="H49" s="6"/>
      <c r="I49" s="40">
        <v>500</v>
      </c>
      <c r="J49" s="39" t="s">
        <v>35</v>
      </c>
      <c r="K49" s="39"/>
    </row>
    <row r="50" spans="1:11" x14ac:dyDescent="0.3">
      <c r="A50" s="1" t="s">
        <v>59</v>
      </c>
      <c r="B50" s="4"/>
      <c r="C50" s="2">
        <v>0</v>
      </c>
      <c r="D50" s="2">
        <v>0</v>
      </c>
      <c r="E50" s="6"/>
      <c r="F50" s="2">
        <v>0</v>
      </c>
      <c r="G50" s="33">
        <v>0</v>
      </c>
      <c r="H50" s="6"/>
      <c r="I50" s="40">
        <v>1000</v>
      </c>
      <c r="J50" s="39" t="s">
        <v>25</v>
      </c>
      <c r="K50" s="39"/>
    </row>
    <row r="51" spans="1:11" s="20" customFormat="1" x14ac:dyDescent="0.3">
      <c r="A51" s="10" t="s">
        <v>67</v>
      </c>
      <c r="B51" s="4"/>
      <c r="C51" s="9">
        <f>SUM(C38:C50)</f>
        <v>2070</v>
      </c>
      <c r="D51" s="9">
        <f>SUM(D38:D50)</f>
        <v>1752.5099999999998</v>
      </c>
      <c r="E51" s="9" t="s">
        <v>25</v>
      </c>
      <c r="F51" s="9">
        <f>SUM(F38:F50)</f>
        <v>4028</v>
      </c>
      <c r="G51" s="9">
        <f>SUM(G38:G50)</f>
        <v>7220.41</v>
      </c>
      <c r="H51" s="9" t="s">
        <v>25</v>
      </c>
      <c r="I51" s="43">
        <f>SUM(I38:I50)</f>
        <v>9237</v>
      </c>
      <c r="J51" s="38"/>
      <c r="K51" s="38"/>
    </row>
    <row r="52" spans="1:11" x14ac:dyDescent="0.3">
      <c r="A52" s="25"/>
      <c r="B52" s="4"/>
      <c r="C52" s="2"/>
      <c r="D52" s="2"/>
      <c r="E52" s="6"/>
      <c r="F52" s="2"/>
      <c r="G52" s="33"/>
      <c r="H52" s="6"/>
      <c r="I52" s="40"/>
      <c r="J52" s="39"/>
      <c r="K52" s="39"/>
    </row>
    <row r="53" spans="1:11" x14ac:dyDescent="0.3">
      <c r="A53" s="26" t="s">
        <v>33</v>
      </c>
      <c r="B53" s="4"/>
      <c r="C53" s="2"/>
      <c r="D53" s="2"/>
      <c r="E53" s="6"/>
      <c r="F53" s="2"/>
      <c r="G53" s="33"/>
      <c r="H53" s="6"/>
      <c r="I53" s="40"/>
      <c r="J53" s="39"/>
      <c r="K53" s="39"/>
    </row>
    <row r="54" spans="1:11" x14ac:dyDescent="0.3">
      <c r="A54" s="25" t="s">
        <v>13</v>
      </c>
      <c r="B54" s="4"/>
      <c r="C54" s="2">
        <v>180</v>
      </c>
      <c r="D54" s="2">
        <v>270</v>
      </c>
      <c r="E54" s="6"/>
      <c r="F54" s="2">
        <v>250</v>
      </c>
      <c r="G54" s="33">
        <v>55</v>
      </c>
      <c r="H54" s="6"/>
      <c r="I54" s="40">
        <v>60</v>
      </c>
      <c r="J54" s="39" t="s">
        <v>60</v>
      </c>
      <c r="K54" s="39"/>
    </row>
    <row r="55" spans="1:11" x14ac:dyDescent="0.3">
      <c r="A55" s="25" t="s">
        <v>9</v>
      </c>
      <c r="B55" s="4"/>
      <c r="C55" s="2">
        <v>0</v>
      </c>
      <c r="D55" s="2">
        <f>'[1]Year to Date'!B29</f>
        <v>250</v>
      </c>
      <c r="E55" s="6"/>
      <c r="F55" s="2">
        <v>250</v>
      </c>
      <c r="G55" s="33">
        <v>250</v>
      </c>
      <c r="H55" s="6"/>
      <c r="I55" s="40">
        <v>250</v>
      </c>
      <c r="J55" s="39"/>
      <c r="K55" s="39"/>
    </row>
    <row r="56" spans="1:11" x14ac:dyDescent="0.3">
      <c r="A56" s="25" t="s">
        <v>61</v>
      </c>
      <c r="B56" s="4"/>
      <c r="C56" s="2">
        <v>0</v>
      </c>
      <c r="D56" s="2">
        <v>0</v>
      </c>
      <c r="E56" s="6"/>
      <c r="F56" s="2">
        <v>0</v>
      </c>
      <c r="G56" s="33">
        <v>0</v>
      </c>
      <c r="H56" s="6"/>
      <c r="I56" s="40">
        <v>400</v>
      </c>
      <c r="J56" s="39"/>
      <c r="K56" s="39"/>
    </row>
    <row r="57" spans="1:11" s="20" customFormat="1" x14ac:dyDescent="0.3">
      <c r="A57" s="26" t="s">
        <v>68</v>
      </c>
      <c r="B57" s="4"/>
      <c r="C57" s="9">
        <f>SUM(C54:C56)</f>
        <v>180</v>
      </c>
      <c r="D57" s="9">
        <f t="shared" ref="D57:I57" si="1">SUM(D54:D56)</f>
        <v>520</v>
      </c>
      <c r="E57" s="9" t="s">
        <v>25</v>
      </c>
      <c r="F57" s="9">
        <f t="shared" si="1"/>
        <v>500</v>
      </c>
      <c r="G57" s="9">
        <f t="shared" si="1"/>
        <v>305</v>
      </c>
      <c r="H57" s="9" t="s">
        <v>25</v>
      </c>
      <c r="I57" s="43">
        <f t="shared" si="1"/>
        <v>710</v>
      </c>
      <c r="J57" s="38"/>
      <c r="K57" s="38"/>
    </row>
    <row r="58" spans="1:11" x14ac:dyDescent="0.3">
      <c r="A58" s="25"/>
      <c r="B58" s="4"/>
      <c r="C58" s="2"/>
      <c r="D58" s="2"/>
      <c r="E58" s="6"/>
      <c r="F58" s="2"/>
      <c r="G58" s="33"/>
      <c r="H58" s="6"/>
      <c r="I58" s="40"/>
      <c r="J58" s="39"/>
      <c r="K58" s="39"/>
    </row>
    <row r="59" spans="1:11" x14ac:dyDescent="0.3">
      <c r="A59" s="26" t="s">
        <v>34</v>
      </c>
      <c r="B59" s="4"/>
      <c r="C59" s="2"/>
      <c r="D59" s="2"/>
      <c r="E59" s="6"/>
      <c r="F59" s="2"/>
      <c r="G59" s="33"/>
      <c r="H59" s="6"/>
      <c r="I59" s="40"/>
      <c r="J59" s="39"/>
      <c r="K59" s="39"/>
    </row>
    <row r="60" spans="1:11" x14ac:dyDescent="0.3">
      <c r="A60" s="1" t="s">
        <v>36</v>
      </c>
      <c r="B60" s="4"/>
      <c r="C60" s="2">
        <v>0</v>
      </c>
      <c r="D60" s="2">
        <v>0</v>
      </c>
      <c r="E60" s="6"/>
      <c r="F60" s="2">
        <v>0</v>
      </c>
      <c r="G60" s="33">
        <v>0</v>
      </c>
      <c r="H60" s="6"/>
      <c r="I60" s="40">
        <v>6000</v>
      </c>
      <c r="J60" s="39" t="s">
        <v>70</v>
      </c>
      <c r="K60" s="39"/>
    </row>
    <row r="61" spans="1:11" x14ac:dyDescent="0.3">
      <c r="A61" s="25" t="s">
        <v>17</v>
      </c>
      <c r="B61" s="4"/>
      <c r="C61" s="2">
        <v>500</v>
      </c>
      <c r="D61" s="2">
        <v>1545.39</v>
      </c>
      <c r="E61" s="6"/>
      <c r="F61" s="2">
        <v>0</v>
      </c>
      <c r="G61" s="33">
        <v>0</v>
      </c>
      <c r="H61" s="6"/>
      <c r="I61" s="40">
        <v>0</v>
      </c>
      <c r="J61" s="39"/>
      <c r="K61" s="39"/>
    </row>
    <row r="62" spans="1:11" x14ac:dyDescent="0.3">
      <c r="A62" s="25" t="s">
        <v>18</v>
      </c>
      <c r="B62" s="4"/>
      <c r="C62" s="2">
        <v>0</v>
      </c>
      <c r="D62" s="2">
        <v>1100</v>
      </c>
      <c r="E62" s="6"/>
      <c r="F62" s="2">
        <v>400</v>
      </c>
      <c r="G62" s="33">
        <v>0</v>
      </c>
      <c r="H62" s="6"/>
      <c r="I62" s="40">
        <v>0</v>
      </c>
      <c r="J62" s="39"/>
      <c r="K62" s="39"/>
    </row>
    <row r="63" spans="1:11" s="20" customFormat="1" x14ac:dyDescent="0.3">
      <c r="A63" s="26" t="s">
        <v>69</v>
      </c>
      <c r="B63" s="4"/>
      <c r="C63" s="9">
        <f>SUM(C60:C62)</f>
        <v>500</v>
      </c>
      <c r="D63" s="9">
        <f t="shared" ref="D63:I63" si="2">SUM(D60:D62)</f>
        <v>2645.3900000000003</v>
      </c>
      <c r="E63" s="9" t="s">
        <v>25</v>
      </c>
      <c r="F63" s="9">
        <f t="shared" si="2"/>
        <v>400</v>
      </c>
      <c r="G63" s="9">
        <f t="shared" si="2"/>
        <v>0</v>
      </c>
      <c r="H63" s="9" t="s">
        <v>25</v>
      </c>
      <c r="I63" s="43">
        <f t="shared" si="2"/>
        <v>6000</v>
      </c>
      <c r="J63" s="38"/>
      <c r="K63" s="38"/>
    </row>
    <row r="64" spans="1:11" x14ac:dyDescent="0.3">
      <c r="I64" s="40"/>
      <c r="J64" s="39"/>
      <c r="K64" s="39"/>
    </row>
    <row r="65" spans="1:11" s="20" customFormat="1" x14ac:dyDescent="0.3">
      <c r="A65" s="10" t="s">
        <v>43</v>
      </c>
      <c r="B65" s="4"/>
      <c r="C65" s="9">
        <f>SUM(C9+C28+C51+C57+C63)</f>
        <v>11659</v>
      </c>
      <c r="D65" s="9">
        <f>SUM(D9+D28+D51+D57+D63)</f>
        <v>15804.400000000001</v>
      </c>
      <c r="E65" s="9" t="s">
        <v>25</v>
      </c>
      <c r="F65" s="9">
        <f>SUM(F9+F28+F51+F57+F63)</f>
        <v>12762</v>
      </c>
      <c r="G65" s="9">
        <f>SUM(G9+G28+G51+G57+G63)</f>
        <v>15931.86</v>
      </c>
      <c r="H65" s="9" t="s">
        <v>25</v>
      </c>
      <c r="I65" s="43">
        <f>SUM(I9+I28+I51+I57+I63)</f>
        <v>27262</v>
      </c>
      <c r="J65" s="38"/>
      <c r="K65" s="38"/>
    </row>
    <row r="66" spans="1:11" s="20" customFormat="1" x14ac:dyDescent="0.3">
      <c r="A66" s="10"/>
      <c r="B66" s="4"/>
      <c r="C66" s="9"/>
      <c r="D66" s="9"/>
      <c r="E66" s="6"/>
      <c r="F66" s="9"/>
      <c r="G66" s="56"/>
      <c r="H66" s="6"/>
      <c r="I66" s="27"/>
    </row>
    <row r="67" spans="1:11" s="20" customFormat="1" x14ac:dyDescent="0.3">
      <c r="A67" s="10"/>
      <c r="B67" s="4"/>
      <c r="C67" s="9"/>
      <c r="D67" s="9"/>
      <c r="E67" s="6"/>
      <c r="F67" s="9"/>
      <c r="G67" s="56"/>
      <c r="H67" s="6"/>
      <c r="I67" s="27"/>
    </row>
    <row r="68" spans="1:11" s="20" customFormat="1" x14ac:dyDescent="0.3">
      <c r="A68" s="10"/>
      <c r="B68" s="4"/>
      <c r="C68" s="9"/>
      <c r="D68" s="9"/>
      <c r="E68" s="6"/>
      <c r="F68" s="9"/>
      <c r="G68" s="56"/>
      <c r="H68" s="6"/>
      <c r="I68" s="27"/>
    </row>
    <row r="69" spans="1:11" s="20" customFormat="1" x14ac:dyDescent="0.3">
      <c r="A69" s="10"/>
      <c r="B69" s="4"/>
      <c r="C69" s="9"/>
      <c r="D69" s="9"/>
      <c r="E69" s="6"/>
      <c r="F69" s="9"/>
      <c r="G69" s="56"/>
      <c r="H69" s="6"/>
      <c r="I69" s="27"/>
    </row>
    <row r="70" spans="1:11" s="20" customFormat="1" x14ac:dyDescent="0.3">
      <c r="A70" s="10"/>
      <c r="B70" s="4"/>
      <c r="C70" s="9"/>
      <c r="D70" s="9"/>
      <c r="E70" s="6"/>
      <c r="F70" s="9"/>
      <c r="G70" s="56"/>
      <c r="H70" s="6"/>
      <c r="I70" s="27"/>
    </row>
    <row r="71" spans="1:11" s="20" customFormat="1" x14ac:dyDescent="0.3">
      <c r="A71" s="10"/>
      <c r="B71" s="4"/>
      <c r="C71" s="9"/>
      <c r="D71" s="9"/>
      <c r="E71" s="6"/>
      <c r="F71" s="9"/>
      <c r="G71" s="56"/>
      <c r="H71" s="6"/>
      <c r="I71" s="27"/>
    </row>
    <row r="72" spans="1:11" x14ac:dyDescent="0.3">
      <c r="A72" t="s">
        <v>25</v>
      </c>
      <c r="B72" s="4"/>
      <c r="C72" s="61" t="s">
        <v>0</v>
      </c>
      <c r="D72" s="61"/>
      <c r="E72" s="6"/>
      <c r="F72" s="61" t="s">
        <v>1</v>
      </c>
      <c r="G72" s="62"/>
      <c r="H72" s="6"/>
      <c r="I72" s="63" t="s">
        <v>27</v>
      </c>
      <c r="J72" s="63"/>
      <c r="K72" s="64"/>
    </row>
    <row r="73" spans="1:11" x14ac:dyDescent="0.3">
      <c r="A73" s="21" t="s">
        <v>55</v>
      </c>
      <c r="B73" s="4"/>
      <c r="C73" s="5"/>
      <c r="D73" s="2"/>
      <c r="E73" s="6"/>
      <c r="F73" s="5"/>
      <c r="G73" s="57"/>
      <c r="H73" s="6"/>
      <c r="I73" s="40"/>
      <c r="J73" s="39"/>
      <c r="K73" s="39"/>
    </row>
    <row r="74" spans="1:11" x14ac:dyDescent="0.3">
      <c r="A74" s="28" t="s">
        <v>20</v>
      </c>
      <c r="B74" s="4"/>
      <c r="C74" s="2">
        <f>[1]Receipts!J27</f>
        <v>35.93</v>
      </c>
      <c r="D74" s="2">
        <f>[1]Receipts!J27</f>
        <v>35.93</v>
      </c>
      <c r="E74" s="6"/>
      <c r="F74" s="2">
        <v>50</v>
      </c>
      <c r="G74" s="33">
        <v>40</v>
      </c>
      <c r="H74" s="6"/>
      <c r="I74" s="40">
        <v>30</v>
      </c>
      <c r="J74" s="39"/>
      <c r="K74" s="39"/>
    </row>
    <row r="75" spans="1:11" x14ac:dyDescent="0.3">
      <c r="A75" s="28" t="s">
        <v>21</v>
      </c>
      <c r="B75" s="4"/>
      <c r="C75" s="2">
        <v>0</v>
      </c>
      <c r="D75" s="2">
        <v>0</v>
      </c>
      <c r="E75" s="6"/>
      <c r="F75" s="2">
        <v>0</v>
      </c>
      <c r="G75" s="33">
        <v>7250</v>
      </c>
      <c r="H75" s="6"/>
      <c r="I75" s="40">
        <v>0</v>
      </c>
      <c r="J75" s="39" t="s">
        <v>25</v>
      </c>
      <c r="K75" s="39"/>
    </row>
    <row r="76" spans="1:11" x14ac:dyDescent="0.3">
      <c r="A76" s="28" t="s">
        <v>10</v>
      </c>
      <c r="B76" s="4"/>
      <c r="C76" s="2"/>
      <c r="D76" s="2">
        <f>[1]Receipts!M27</f>
        <v>0</v>
      </c>
      <c r="E76" s="6"/>
      <c r="F76" s="2">
        <v>0</v>
      </c>
      <c r="G76" s="33">
        <v>0</v>
      </c>
      <c r="H76" s="6"/>
      <c r="I76" s="40">
        <v>0</v>
      </c>
      <c r="J76" s="39"/>
      <c r="K76" s="39"/>
    </row>
    <row r="77" spans="1:11" x14ac:dyDescent="0.3">
      <c r="A77" s="1" t="s">
        <v>23</v>
      </c>
      <c r="B77" s="4"/>
      <c r="C77" s="2">
        <v>300</v>
      </c>
      <c r="D77" s="18">
        <f>[1]Receipts!P27</f>
        <v>300.69</v>
      </c>
      <c r="E77" s="6"/>
      <c r="F77" s="2">
        <v>300</v>
      </c>
      <c r="G77" s="33">
        <v>300.69</v>
      </c>
      <c r="H77" s="6"/>
      <c r="I77" s="40">
        <v>300</v>
      </c>
      <c r="J77" s="39"/>
      <c r="K77" s="39"/>
    </row>
    <row r="78" spans="1:11" x14ac:dyDescent="0.3">
      <c r="A78" s="28" t="s">
        <v>25</v>
      </c>
      <c r="B78" s="4"/>
      <c r="C78" s="2"/>
      <c r="D78" s="2"/>
      <c r="E78" s="6"/>
      <c r="F78" s="2"/>
      <c r="G78" s="33"/>
      <c r="H78" s="6"/>
      <c r="I78" s="40">
        <v>0</v>
      </c>
      <c r="J78" s="39" t="s">
        <v>25</v>
      </c>
      <c r="K78" s="39"/>
    </row>
    <row r="79" spans="1:11" x14ac:dyDescent="0.3">
      <c r="A79" s="28"/>
      <c r="B79" s="4"/>
      <c r="C79" s="2"/>
      <c r="D79" s="2"/>
      <c r="E79" s="6"/>
      <c r="F79" s="2"/>
      <c r="G79" s="33"/>
      <c r="H79" s="6"/>
      <c r="I79" s="40"/>
      <c r="J79" s="39" t="s">
        <v>25</v>
      </c>
      <c r="K79" s="39"/>
    </row>
    <row r="80" spans="1:11" s="20" customFormat="1" x14ac:dyDescent="0.3">
      <c r="A80" s="10" t="s">
        <v>53</v>
      </c>
      <c r="B80" s="4"/>
      <c r="C80" s="9">
        <f>SUM(C74:C79)</f>
        <v>335.93</v>
      </c>
      <c r="D80" s="9">
        <f t="shared" ref="D80:G80" si="3">SUM(D74:D79)</f>
        <v>336.62</v>
      </c>
      <c r="E80" s="9" t="s">
        <v>25</v>
      </c>
      <c r="F80" s="9">
        <f t="shared" si="3"/>
        <v>350</v>
      </c>
      <c r="G80" s="9">
        <f t="shared" si="3"/>
        <v>7590.69</v>
      </c>
      <c r="H80" s="6"/>
      <c r="I80" s="45">
        <f>SUM(I74:I78)</f>
        <v>330</v>
      </c>
      <c r="J80" s="38"/>
      <c r="K80" s="38"/>
    </row>
    <row r="81" spans="1:11" s="20" customFormat="1" x14ac:dyDescent="0.3">
      <c r="A81" s="10"/>
      <c r="B81" s="4"/>
      <c r="C81" s="9"/>
      <c r="D81" s="29"/>
      <c r="E81" s="6"/>
      <c r="F81" s="9"/>
      <c r="G81" s="56"/>
      <c r="H81" s="6"/>
      <c r="I81" s="45"/>
      <c r="J81" s="38"/>
      <c r="K81" s="38"/>
    </row>
    <row r="82" spans="1:11" s="20" customFormat="1" x14ac:dyDescent="0.3">
      <c r="A82" s="10"/>
      <c r="B82" s="4"/>
      <c r="C82" s="9"/>
      <c r="D82" s="29"/>
      <c r="E82" s="6"/>
      <c r="F82" s="9"/>
      <c r="G82" s="56"/>
      <c r="H82" s="6"/>
      <c r="I82" s="45"/>
      <c r="J82" s="38"/>
      <c r="K82" s="38"/>
    </row>
    <row r="83" spans="1:11" s="20" customFormat="1" x14ac:dyDescent="0.3">
      <c r="A83" s="30" t="s">
        <v>22</v>
      </c>
      <c r="B83" s="4"/>
      <c r="C83" s="9">
        <v>9122</v>
      </c>
      <c r="D83" s="29">
        <v>9122</v>
      </c>
      <c r="E83" s="6"/>
      <c r="F83" s="9">
        <v>11462</v>
      </c>
      <c r="G83" s="56">
        <v>11462</v>
      </c>
      <c r="H83" s="6"/>
      <c r="I83" s="45">
        <f>SUM(I65-I80)</f>
        <v>26932</v>
      </c>
      <c r="J83" s="38" t="s">
        <v>62</v>
      </c>
      <c r="K83" s="38"/>
    </row>
    <row r="84" spans="1:11" x14ac:dyDescent="0.3">
      <c r="A84" s="10"/>
      <c r="B84" s="4"/>
      <c r="C84" s="9"/>
      <c r="D84" s="9"/>
      <c r="E84" s="6"/>
      <c r="F84" s="9"/>
      <c r="G84" s="56"/>
      <c r="H84" s="6"/>
    </row>
    <row r="85" spans="1:11" x14ac:dyDescent="0.3">
      <c r="A85" s="1"/>
      <c r="B85" s="4"/>
      <c r="C85" s="5"/>
      <c r="D85" s="2"/>
      <c r="E85" s="6"/>
      <c r="F85" s="5"/>
      <c r="G85" s="58"/>
      <c r="H85" s="6"/>
    </row>
    <row r="86" spans="1:11" x14ac:dyDescent="0.3">
      <c r="A86" s="3"/>
      <c r="B86" s="4"/>
      <c r="C86" s="5"/>
      <c r="D86" s="2"/>
      <c r="E86" s="6"/>
      <c r="F86" s="47" t="s">
        <v>91</v>
      </c>
      <c r="G86" s="48" t="s">
        <v>92</v>
      </c>
      <c r="H86" s="6"/>
    </row>
    <row r="87" spans="1:11" x14ac:dyDescent="0.3">
      <c r="A87" s="8" t="s">
        <v>72</v>
      </c>
      <c r="B87" s="4"/>
      <c r="C87" s="9" t="s">
        <v>75</v>
      </c>
      <c r="D87" s="9"/>
      <c r="E87" s="6"/>
      <c r="F87" s="47" t="s">
        <v>90</v>
      </c>
      <c r="G87" s="49"/>
      <c r="H87" s="6"/>
      <c r="J87" s="20" t="s">
        <v>79</v>
      </c>
    </row>
    <row r="88" spans="1:11" x14ac:dyDescent="0.3">
      <c r="A88" s="34" t="s">
        <v>77</v>
      </c>
      <c r="B88" s="4"/>
      <c r="C88" s="2">
        <v>5117.97</v>
      </c>
      <c r="D88" s="9"/>
      <c r="E88" s="6"/>
      <c r="F88" s="50">
        <v>1903.01</v>
      </c>
      <c r="G88" s="49" t="s">
        <v>94</v>
      </c>
      <c r="H88" s="6"/>
    </row>
    <row r="89" spans="1:11" x14ac:dyDescent="0.3">
      <c r="A89" s="1" t="s">
        <v>7</v>
      </c>
      <c r="B89" s="4"/>
      <c r="C89" s="2">
        <v>1100</v>
      </c>
      <c r="D89" s="9"/>
      <c r="E89" s="6"/>
      <c r="F89" s="50">
        <v>0</v>
      </c>
      <c r="G89" s="49" t="s">
        <v>93</v>
      </c>
      <c r="H89" s="6"/>
    </row>
    <row r="90" spans="1:11" x14ac:dyDescent="0.3">
      <c r="A90" s="1" t="s">
        <v>73</v>
      </c>
      <c r="B90" s="4"/>
      <c r="C90" s="2">
        <v>1500</v>
      </c>
      <c r="D90" s="2">
        <v>-990</v>
      </c>
      <c r="E90" s="6"/>
      <c r="F90" s="50">
        <v>0</v>
      </c>
      <c r="G90" s="49" t="s">
        <v>93</v>
      </c>
      <c r="H90" s="6"/>
      <c r="J90" t="s">
        <v>76</v>
      </c>
    </row>
    <row r="91" spans="1:11" x14ac:dyDescent="0.3">
      <c r="A91" s="10"/>
      <c r="B91" s="4"/>
      <c r="C91" s="9"/>
      <c r="D91" s="9"/>
      <c r="E91" s="6"/>
      <c r="F91" s="50"/>
      <c r="G91" s="49"/>
      <c r="H91" s="6"/>
    </row>
    <row r="92" spans="1:11" x14ac:dyDescent="0.3">
      <c r="A92" s="1" t="s">
        <v>78</v>
      </c>
      <c r="B92" s="12"/>
      <c r="C92" s="2">
        <f>SUM(C88-C89-C90)</f>
        <v>2517.9700000000003</v>
      </c>
      <c r="D92" s="2"/>
      <c r="E92" s="2" t="s">
        <v>25</v>
      </c>
      <c r="F92" s="50">
        <f t="shared" ref="F92" si="4">SUM(F88-F89-F90)</f>
        <v>1903.01</v>
      </c>
      <c r="G92" s="49" t="s">
        <v>78</v>
      </c>
      <c r="H92" s="13"/>
      <c r="J92" t="s">
        <v>96</v>
      </c>
    </row>
    <row r="93" spans="1:11" x14ac:dyDescent="0.3">
      <c r="A93" s="10"/>
      <c r="B93" s="4"/>
      <c r="C93" s="11"/>
      <c r="D93" s="11"/>
      <c r="E93" s="6"/>
      <c r="F93" s="9"/>
      <c r="G93" s="49"/>
      <c r="H93" s="6"/>
      <c r="J93" t="s">
        <v>97</v>
      </c>
    </row>
    <row r="94" spans="1:11" x14ac:dyDescent="0.3">
      <c r="A94" s="10"/>
      <c r="B94" s="4"/>
      <c r="C94" s="9"/>
      <c r="D94" s="9"/>
      <c r="E94" s="6"/>
      <c r="F94" s="9"/>
      <c r="G94" s="49"/>
      <c r="H94" s="6"/>
    </row>
    <row r="95" spans="1:11" x14ac:dyDescent="0.3">
      <c r="A95" s="14"/>
      <c r="B95" s="4"/>
      <c r="C95" s="7"/>
      <c r="D95" s="2"/>
      <c r="E95" s="6"/>
      <c r="F95" s="7"/>
      <c r="G95" s="50"/>
      <c r="H95" s="6"/>
      <c r="J95" t="s">
        <v>80</v>
      </c>
    </row>
    <row r="96" spans="1:11" x14ac:dyDescent="0.3">
      <c r="A96" s="10"/>
      <c r="B96" s="4"/>
      <c r="C96" s="5"/>
      <c r="D96" s="9"/>
      <c r="E96" s="6"/>
      <c r="F96" s="5"/>
      <c r="G96" s="59"/>
      <c r="H96" s="6"/>
      <c r="J96" t="s">
        <v>81</v>
      </c>
    </row>
    <row r="97" spans="1:10" x14ac:dyDescent="0.3">
      <c r="A97" s="10"/>
      <c r="B97" s="4"/>
      <c r="C97" s="2"/>
      <c r="D97" s="9"/>
      <c r="E97" s="6"/>
      <c r="F97" s="2"/>
      <c r="G97" s="60"/>
      <c r="H97" s="6"/>
    </row>
    <row r="98" spans="1:10" x14ac:dyDescent="0.3">
      <c r="A98" s="10"/>
      <c r="B98" s="4"/>
      <c r="C98" s="2"/>
      <c r="D98" s="9"/>
      <c r="E98" s="6"/>
      <c r="F98" s="2"/>
      <c r="G98" s="47"/>
      <c r="H98" s="6"/>
      <c r="J98" s="20" t="s">
        <v>82</v>
      </c>
    </row>
    <row r="99" spans="1:10" x14ac:dyDescent="0.3">
      <c r="B99" s="4"/>
      <c r="C99" s="15"/>
      <c r="D99" s="9"/>
      <c r="E99" s="6"/>
      <c r="F99" s="15"/>
      <c r="G99" s="55"/>
      <c r="H99" s="6"/>
      <c r="J99" s="35" t="s">
        <v>83</v>
      </c>
    </row>
    <row r="100" spans="1:10" x14ac:dyDescent="0.3">
      <c r="J100" s="35" t="s">
        <v>100</v>
      </c>
    </row>
    <row r="102" spans="1:10" x14ac:dyDescent="0.3">
      <c r="J102" s="36" t="s">
        <v>84</v>
      </c>
    </row>
    <row r="103" spans="1:10" x14ac:dyDescent="0.3">
      <c r="J103" s="35" t="s">
        <v>25</v>
      </c>
    </row>
    <row r="104" spans="1:10" x14ac:dyDescent="0.3">
      <c r="J104" s="35" t="s">
        <v>106</v>
      </c>
    </row>
    <row r="105" spans="1:10" x14ac:dyDescent="0.3">
      <c r="J105" s="35" t="s">
        <v>85</v>
      </c>
    </row>
    <row r="106" spans="1:10" x14ac:dyDescent="0.3">
      <c r="J106" s="46" t="s">
        <v>107</v>
      </c>
    </row>
    <row r="112" spans="1:10" x14ac:dyDescent="0.3">
      <c r="G112" s="51" t="s">
        <v>108</v>
      </c>
    </row>
  </sheetData>
  <mergeCells count="9">
    <mergeCell ref="C72:D72"/>
    <mergeCell ref="F72:G72"/>
    <mergeCell ref="I72:K72"/>
    <mergeCell ref="C2:D2"/>
    <mergeCell ref="F2:G2"/>
    <mergeCell ref="I2:K2"/>
    <mergeCell ref="C36:D36"/>
    <mergeCell ref="F36:G36"/>
    <mergeCell ref="I36:K36"/>
  </mergeCells>
  <pageMargins left="0.25" right="0.25" top="0.75" bottom="0.75" header="0.3" footer="0.3"/>
  <pageSetup paperSize="9" scale="8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Foulden Parish Council</dc:creator>
  <cp:lastModifiedBy>Foulden Parish Clerk</cp:lastModifiedBy>
  <cp:lastPrinted>2026-01-18T16:27:09Z</cp:lastPrinted>
  <dcterms:created xsi:type="dcterms:W3CDTF">2025-10-08T11:30:18Z</dcterms:created>
  <dcterms:modified xsi:type="dcterms:W3CDTF">2026-01-18T16:28:48Z</dcterms:modified>
</cp:coreProperties>
</file>